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de apertura" sheetId="1" state="visible" r:id="rId1"/>
    <sheet name="Punto de equilib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</fonts>
  <fills count="5">
    <fill>
      <patternFill/>
    </fill>
    <fill>
      <patternFill patternType="gray125"/>
    </fill>
    <fill>
      <patternFill patternType="solid">
        <fgColor rgb="00B0326E"/>
      </patternFill>
    </fill>
    <fill>
      <patternFill patternType="solid">
        <fgColor rgb="000F766E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pivotButton="0" quotePrefix="0" xfId="0"/>
    <xf numFmtId="164" fontId="3" fillId="0" borderId="0" pivotButton="0" quotePrefix="0" xfId="0"/>
    <xf numFmtId="0" fontId="2" fillId="0" borderId="0" pivotButton="0" quotePrefix="0" xfId="0"/>
    <xf numFmtId="0" fontId="1" fillId="3" borderId="0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4" customWidth="1" min="2" max="2"/>
    <col width="14" customWidth="1" min="3" max="3"/>
    <col width="16" customWidth="1" min="4" max="4"/>
    <col width="60" customWidth="1" min="5" max="5"/>
  </cols>
  <sheetData>
    <row r="1">
      <c r="A1" s="1" t="inlineStr">
        <is>
          <t>Partida</t>
        </is>
      </c>
      <c r="B1" s="1" t="inlineStr">
        <is>
          <t>Mínimo (€)</t>
        </is>
      </c>
      <c r="C1" s="1" t="inlineStr">
        <is>
          <t>Máximo (€)</t>
        </is>
      </c>
      <c r="D1" s="1" t="inlineStr">
        <is>
          <t>Tu cifra (€)</t>
        </is>
      </c>
      <c r="E1" s="1" t="inlineStr">
        <is>
          <t>Fuente / referencia</t>
        </is>
      </c>
    </row>
    <row r="2">
      <c r="A2" s="2" t="inlineStr">
        <is>
          <t>Local (fianza + 1.º mes + agencia)</t>
        </is>
      </c>
      <c r="B2" s="3" t="n">
        <v>1500</v>
      </c>
      <c r="C2" s="3" t="n">
        <v>6000</v>
      </c>
      <c r="D2" s="3">
        <f>ROUND(B2+(C2-B2)*0.5,0)</f>
        <v/>
      </c>
      <c r="E2" s="2" t="inlineStr">
        <is>
          <t>Modelos de plan de negocios; Asest</t>
        </is>
      </c>
    </row>
    <row r="3">
      <c r="A3" s="2" t="inlineStr">
        <is>
          <t>Reforma y acondicionamiento</t>
        </is>
      </c>
      <c r="B3" s="3" t="n">
        <v>1000</v>
      </c>
      <c r="C3" s="3" t="n">
        <v>10000</v>
      </c>
      <c r="D3" s="3">
        <f>ROUND(B3+(C3-B3)*0.5,0)</f>
        <v/>
      </c>
      <c r="E3" s="2" t="inlineStr">
        <is>
          <t>Modelos de plan de negocios</t>
        </is>
      </c>
    </row>
    <row r="4">
      <c r="A4" s="2" t="inlineStr">
        <is>
          <t>Mobiliario (mesas, sillas, estantería, recepción)</t>
        </is>
      </c>
      <c r="B4" s="3" t="n">
        <v>1500</v>
      </c>
      <c r="C4" s="3" t="n">
        <v>6000</v>
      </c>
      <c r="D4" s="3">
        <f>ROUND(B4+(C4-B4)*0.5,0)</f>
        <v/>
      </c>
      <c r="E4" s="2" t="inlineStr">
        <is>
          <t>Modelos de plan de negocios</t>
        </is>
      </c>
    </row>
    <row r="5">
      <c r="A5" s="2" t="inlineStr">
        <is>
          <t>Lámparas UV/LED, tornos y aparatología</t>
        </is>
      </c>
      <c r="B5" s="3" t="n">
        <v>300</v>
      </c>
      <c r="C5" s="3" t="n">
        <v>1500</v>
      </c>
      <c r="D5" s="3">
        <f>ROUND(B5+(C5-B5)*0.5,0)</f>
        <v/>
      </c>
      <c r="E5" s="2" t="inlineStr">
        <is>
          <t>Precios de tiendas profesionales (ej. lámpara 72 W ≈ 75 €, Vivi Nails)</t>
        </is>
      </c>
    </row>
    <row r="6">
      <c r="A6" s="2" t="inlineStr">
        <is>
          <t>Esmaltes, geles, acrílicos, limas y consumibles iniciales</t>
        </is>
      </c>
      <c r="B6" s="3" t="n">
        <v>800</v>
      </c>
      <c r="C6" s="3" t="n">
        <v>3000</v>
      </c>
      <c r="D6" s="3">
        <f>ROUND(B6+(C6-B6)*0.5,0)</f>
        <v/>
      </c>
      <c r="E6" s="2" t="inlineStr">
        <is>
          <t>Modelos de plan de negocios; kits de tiendas profesionales</t>
        </is>
      </c>
    </row>
    <row r="7">
      <c r="A7" s="2" t="inlineStr">
        <is>
          <t>Esterilización (autoclave o esterilizador) y desinfección</t>
        </is>
      </c>
      <c r="B7" s="3" t="n">
        <v>100</v>
      </c>
      <c r="C7" s="3" t="n">
        <v>1200</v>
      </c>
      <c r="D7" s="3">
        <f>ROUND(B7+(C7-B7)*0.5,0)</f>
        <v/>
      </c>
      <c r="E7" s="2" t="inlineStr">
        <is>
          <t>Modelos de plan de negocios (esterilizador UV 60–150 €)</t>
        </is>
      </c>
    </row>
    <row r="8">
      <c r="A8" s="2" t="inlineStr">
        <is>
          <t>Licencias, alta de actividad y gestoría inicial</t>
        </is>
      </c>
      <c r="B8" s="3" t="n">
        <v>300</v>
      </c>
      <c r="C8" s="3" t="n">
        <v>1500</v>
      </c>
      <c r="D8" s="3">
        <f>ROUND(B8+(C8-B8)*0.5,0)</f>
        <v/>
      </c>
      <c r="E8" s="2" t="inlineStr">
        <is>
          <t>L'Express Franchise; ayuntamientos (varía por municipio)</t>
        </is>
      </c>
    </row>
    <row r="9">
      <c r="A9" s="2" t="inlineStr">
        <is>
          <t>Seguro de responsabilidad civil (anual)</t>
        </is>
      </c>
      <c r="B9" s="3" t="n">
        <v>150</v>
      </c>
      <c r="C9" s="3" t="n">
        <v>500</v>
      </c>
      <c r="D9" s="3">
        <f>ROUND(B9+(C9-B9)*0.5,0)</f>
        <v/>
      </c>
      <c r="E9" s="2" t="inlineStr">
        <is>
          <t>Referencia de mercado: pide 3 presupuestos</t>
        </is>
      </c>
    </row>
    <row r="10">
      <c r="A10" s="2" t="inlineStr">
        <is>
          <t>Marketing de lanzamiento (web, fotos, redes, cartelería)</t>
        </is>
      </c>
      <c r="B10" s="3" t="n">
        <v>300</v>
      </c>
      <c r="C10" s="3" t="n">
        <v>2000</v>
      </c>
      <c r="D10" s="3">
        <f>ROUND(B10+(C10-B10)*0.5,0)</f>
        <v/>
      </c>
      <c r="E10" s="2" t="inlineStr">
        <is>
          <t>Asest; plandenegocio</t>
        </is>
      </c>
    </row>
    <row r="11">
      <c r="A11" s="2" t="inlineStr">
        <is>
          <t>Software de gestión (3 primeros meses)</t>
        </is>
      </c>
      <c r="B11" s="3" t="n">
        <v>0</v>
      </c>
      <c r="C11" s="3" t="n">
        <v>105</v>
      </c>
      <c r="D11" s="3">
        <f>ROUND(B11+(C11-B11)*0.5,0)</f>
        <v/>
      </c>
      <c r="E11" s="2" t="inlineStr">
        <is>
          <t>Ver guía de software: 0–35 €/mes</t>
        </is>
      </c>
    </row>
    <row r="12">
      <c r="A12" s="2" t="inlineStr">
        <is>
          <t>Fondo de maniobra (3–6 meses de gastos fijos)</t>
        </is>
      </c>
      <c r="B12" s="3" t="n">
        <v>3000</v>
      </c>
      <c r="C12" s="3" t="n">
        <v>9000</v>
      </c>
      <c r="D12" s="3">
        <f>ROUND(B12+(C12-B12)*0.5,0)</f>
        <v/>
      </c>
      <c r="E12" s="2" t="inlineStr">
        <is>
          <t>Modelos de plan de negocios (6.000–12.000 € en general)</t>
        </is>
      </c>
    </row>
    <row r="13">
      <c r="A13" s="4" t="inlineStr">
        <is>
          <t>TOTAL</t>
        </is>
      </c>
      <c r="B13" s="5">
        <f>SUM(B2:B12)</f>
        <v/>
      </c>
      <c r="C13" s="5">
        <f>SUM(C2:C12)</f>
        <v/>
      </c>
      <c r="D13" s="5">
        <f>SUM(D2:D12)</f>
        <v/>
      </c>
    </row>
    <row r="14">
      <c r="A14" s="6" t="inlineStr">
        <is>
          <t>Los rangos son orientativos y proceden de las fuentes citadas en la columna 'Fuente' (consultadas en septiembre de 2026). Las celdas amarillas son tuyas: sustituye el ejemplo por tu presupuesto real. Consulta impuestos y licencias con tu gestoría.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70" customWidth="1" min="3" max="3"/>
  </cols>
  <sheetData>
    <row r="1">
      <c r="A1" s="7" t="inlineStr">
        <is>
          <t>Concepto</t>
        </is>
      </c>
      <c r="B1" s="7" t="inlineStr">
        <is>
          <t>Valor</t>
        </is>
      </c>
      <c r="C1" s="7" t="inlineStr">
        <is>
          <t>Nota</t>
        </is>
      </c>
    </row>
    <row r="2">
      <c r="A2" s="2" t="inlineStr">
        <is>
          <t>Precio medio por servicio con IVA (€)</t>
        </is>
      </c>
      <c r="B2" s="8" t="n">
        <v>32</v>
      </c>
      <c r="C2" s="2" t="inlineStr">
        <is>
          <t>Tu media real, incluyendo extras</t>
        </is>
      </c>
    </row>
    <row r="3">
      <c r="A3" s="2" t="inlineStr">
        <is>
          <t>IVA (%)</t>
        </is>
      </c>
      <c r="B3" s="8" t="n">
        <v>21</v>
      </c>
      <c r="C3" s="2" t="inlineStr">
        <is>
          <t>Servicios de manicura: 21 % (consulta vinculante DGT V1404-25)</t>
        </is>
      </c>
    </row>
    <row r="4">
      <c r="A4" s="2" t="inlineStr">
        <is>
          <t>Material por servicio (€ sin IVA)</t>
        </is>
      </c>
      <c r="B4" s="8" t="n">
        <v>2.5</v>
      </c>
      <c r="C4" s="2" t="inlineStr">
        <is>
          <t>De tu escandallo</t>
        </is>
      </c>
    </row>
    <row r="5">
      <c r="A5" s="2" t="inlineStr">
        <is>
          <t>Gastos fijos al mes (€)</t>
        </is>
      </c>
      <c r="B5" s="8" t="n">
        <v>1700</v>
      </c>
      <c r="C5" s="2" t="inlineStr">
        <is>
          <t>Alquiler, cuota de autónomo, software, suministros, seguro, gestoría...</t>
        </is>
      </c>
    </row>
    <row r="6">
      <c r="A6" s="2" t="inlineStr">
        <is>
          <t>Nómina de empleada (€/mes con SS)</t>
        </is>
      </c>
      <c r="B6" s="8" t="n">
        <v>0</v>
      </c>
      <c r="C6" s="2" t="inlineStr">
        <is>
          <t>0 si trabajas sola</t>
        </is>
      </c>
    </row>
    <row r="7">
      <c r="A7" s="2" t="inlineStr">
        <is>
          <t>Margen neto por servicio (€ sin IVA)</t>
        </is>
      </c>
      <c r="B7" s="2">
        <f>B2/(1+B3/100)-B4</f>
        <v/>
      </c>
      <c r="C7" s="2" t="inlineStr"/>
    </row>
    <row r="8">
      <c r="A8" s="2" t="inlineStr">
        <is>
          <t>Servicios al mes para cubrir gastos</t>
        </is>
      </c>
      <c r="B8" s="2">
        <f>IF(B7&gt;0,ROUNDUP((B5+B6)/B7,0),"—")</f>
        <v/>
      </c>
      <c r="C8" s="2" t="inlineStr">
        <is>
          <t>Punto de equilibrio</t>
        </is>
      </c>
    </row>
    <row r="9">
      <c r="A9" s="2" t="inlineStr">
        <is>
          <t>Servicios por día (26 días/mes)</t>
        </is>
      </c>
      <c r="B9" s="2">
        <f>IF(ISNUMBER(B8),ROUND(B8/26,1),"—")</f>
        <v/>
      </c>
      <c r="C9" s="2" t="inlineStr"/>
    </row>
    <row r="11">
      <c r="A11" s="6" t="inlineStr">
        <is>
          <t>Cálculo propio con las fórmulas de la calculadora de Manicurela. No incluye IRPF ni comisiones de pago.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